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0050" windowHeight="4635"/>
  </bookViews>
  <sheets>
    <sheet name="NPV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13" i="1" l="1"/>
  <c r="D13" i="1"/>
  <c r="E13" i="1"/>
  <c r="F13" i="1"/>
  <c r="G13" i="1"/>
  <c r="B13" i="1"/>
  <c r="B14" i="1" s="1"/>
  <c r="D8" i="1"/>
  <c r="D11" i="1" s="1"/>
  <c r="E8" i="1"/>
  <c r="E11" i="1" s="1"/>
  <c r="F8" i="1"/>
  <c r="F11" i="1" s="1"/>
  <c r="G8" i="1"/>
  <c r="G11" i="1" s="1"/>
  <c r="C8" i="1"/>
  <c r="C11" i="1" s="1"/>
  <c r="D5" i="1"/>
  <c r="D6" i="1" s="1"/>
  <c r="E5" i="1"/>
  <c r="E6" i="1" s="1"/>
  <c r="F5" i="1"/>
  <c r="F6" i="1" s="1"/>
  <c r="F9" i="1" s="1"/>
  <c r="G5" i="1"/>
  <c r="G6" i="1" s="1"/>
  <c r="C5" i="1"/>
  <c r="C6" i="1" s="1"/>
  <c r="E9" i="1" l="1"/>
  <c r="D9" i="1"/>
  <c r="D10" i="1" s="1"/>
  <c r="D12" i="1" s="1"/>
  <c r="D14" i="1" s="1"/>
  <c r="C9" i="1"/>
  <c r="G9" i="1"/>
  <c r="F10" i="1"/>
  <c r="F12" i="1" s="1"/>
  <c r="F14" i="1" s="1"/>
  <c r="B22" i="1" s="1"/>
  <c r="C10" i="1"/>
  <c r="C12" i="1" s="1"/>
  <c r="C14" i="1" s="1"/>
  <c r="G10" i="1"/>
  <c r="G12" i="1"/>
  <c r="G14" i="1" s="1"/>
  <c r="E10" i="1"/>
  <c r="E12" i="1" s="1"/>
  <c r="E14" i="1" s="1"/>
  <c r="B17" i="1" l="1"/>
  <c r="B18" i="1" s="1"/>
  <c r="B19" i="1" s="1"/>
  <c r="G15" i="1"/>
</calcChain>
</file>

<file path=xl/sharedStrings.xml><?xml version="1.0" encoding="utf-8"?>
<sst xmlns="http://schemas.openxmlformats.org/spreadsheetml/2006/main" count="23" uniqueCount="22">
  <si>
    <t>Year</t>
  </si>
  <si>
    <t>Operating profit</t>
  </si>
  <si>
    <t>Less Depreciation</t>
  </si>
  <si>
    <t>Less Tax</t>
  </si>
  <si>
    <t>Add back Depreciation</t>
  </si>
  <si>
    <t>Total sales</t>
  </si>
  <si>
    <t>Less Direct Material and labour cost</t>
  </si>
  <si>
    <t>Less indirect costs</t>
  </si>
  <si>
    <t>Present Value</t>
  </si>
  <si>
    <t>Net profit before Tax</t>
  </si>
  <si>
    <t>Net Present Value</t>
  </si>
  <si>
    <t>Initial Outlay</t>
  </si>
  <si>
    <t>Net operating cashflows</t>
  </si>
  <si>
    <t>Present Value Interest factors</t>
  </si>
  <si>
    <t>Payback period</t>
  </si>
  <si>
    <t>3 Years</t>
  </si>
  <si>
    <t>The rest amount to be recovered in Year 4</t>
  </si>
  <si>
    <t>Total payback period in years</t>
  </si>
  <si>
    <t>Amount recouped up to year 3</t>
  </si>
  <si>
    <t>Amount to be recuped in year 4</t>
  </si>
  <si>
    <t>Proportion in years of the amount to be recouped in year 4</t>
  </si>
  <si>
    <t>Therefore, payback period will be given 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</si>
</sst>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.0000_);_(* \(#,##0.0000\);_(* &quot;-&quot;??_);_(@_)"/>
    <numFmt numFmtId="166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9B8"/>
        <bgColor indexed="64"/>
      </patternFill>
    </fill>
    <fill>
      <patternFill patternType="solid">
        <fgColor rgb="FFFF8700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A2CBDD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0" fontId="0" fillId="2" borderId="1" xfId="0" applyFill="1" applyBorder="1"/>
    <xf numFmtId="0" fontId="4" fillId="2" borderId="1" xfId="0" applyFont="1" applyFill="1" applyBorder="1" applyAlignment="1">
      <alignment horizontal="center"/>
    </xf>
    <xf numFmtId="0" fontId="0" fillId="3" borderId="1" xfId="0" applyFill="1" applyBorder="1"/>
    <xf numFmtId="0" fontId="4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3" fillId="4" borderId="1" xfId="0" applyFont="1" applyFill="1" applyBorder="1"/>
    <xf numFmtId="164" fontId="0" fillId="4" borderId="1" xfId="0" applyNumberFormat="1" applyFill="1" applyBorder="1" applyAlignment="1">
      <alignment horizontal="right" wrapText="1"/>
    </xf>
    <xf numFmtId="0" fontId="0" fillId="4" borderId="1" xfId="0" applyFill="1" applyBorder="1" applyAlignment="1">
      <alignment horizontal="right" wrapText="1"/>
    </xf>
    <xf numFmtId="0" fontId="2" fillId="5" borderId="4" xfId="0" applyFont="1" applyFill="1" applyBorder="1" applyAlignment="1">
      <alignment horizontal="center"/>
    </xf>
    <xf numFmtId="164" fontId="3" fillId="5" borderId="4" xfId="1" applyFont="1" applyFill="1" applyBorder="1"/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6" fontId="0" fillId="4" borderId="1" xfId="1" applyNumberFormat="1" applyFont="1" applyFill="1" applyBorder="1" applyAlignment="1">
      <alignment horizontal="right" vertical="center"/>
    </xf>
    <xf numFmtId="165" fontId="0" fillId="4" borderId="1" xfId="1" applyNumberFormat="1" applyFont="1" applyFill="1" applyBorder="1" applyAlignment="1">
      <alignment horizontal="right" vertical="center"/>
    </xf>
    <xf numFmtId="164" fontId="0" fillId="4" borderId="1" xfId="1" applyFont="1" applyFill="1" applyBorder="1" applyAlignment="1">
      <alignment horizontal="right" vertical="center"/>
    </xf>
    <xf numFmtId="164" fontId="0" fillId="4" borderId="4" xfId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wrapText="1"/>
    </xf>
    <xf numFmtId="0" fontId="3" fillId="5" borderId="1" xfId="0" applyFont="1" applyFill="1" applyBorder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0079B8"/>
      <color rgb="FFF8F8F8"/>
      <color rgb="FFA2CBDD"/>
      <color rgb="FFFF8700"/>
      <color rgb="FF127FB6"/>
      <color rgb="FF26A1BE"/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1057275</xdr:colOff>
      <xdr:row>17</xdr:row>
      <xdr:rowOff>104775</xdr:rowOff>
    </xdr:from>
    <xdr:to>
      <xdr:col>6</xdr:col>
      <xdr:colOff>104313</xdr:colOff>
      <xdr:row>20</xdr:row>
      <xdr:rowOff>95150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3486150"/>
          <a:ext cx="3695238" cy="8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I23" sqref="I23"/>
    </sheetView>
  </sheetViews>
  <sheetFormatPr defaultRowHeight="15" x14ac:dyDescent="0.25"/>
  <cols>
    <col min="1" max="1" width="43.28515625" customWidth="1"/>
    <col min="2" max="2" width="17.5703125" bestFit="1" customWidth="1"/>
    <col min="3" max="5" width="16.7109375" bestFit="1" customWidth="1"/>
    <col min="6" max="6" width="19.5703125" customWidth="1"/>
    <col min="7" max="8" width="16.7109375" bestFit="1" customWidth="1"/>
    <col min="9" max="9" width="11.5703125" bestFit="1" customWidth="1"/>
  </cols>
  <sheetData>
    <row r="1" spans="1:8" ht="18.75" x14ac:dyDescent="0.3">
      <c r="A1" s="3"/>
      <c r="B1" s="4" t="s">
        <v>0</v>
      </c>
      <c r="C1" s="4"/>
      <c r="D1" s="4"/>
      <c r="E1" s="4"/>
      <c r="F1" s="4"/>
      <c r="G1" s="4"/>
    </row>
    <row r="2" spans="1:8" ht="18.75" x14ac:dyDescent="0.25">
      <c r="A2" s="5"/>
      <c r="B2" s="6">
        <v>0</v>
      </c>
      <c r="C2" s="6">
        <v>1</v>
      </c>
      <c r="D2" s="6">
        <v>2</v>
      </c>
      <c r="E2" s="6">
        <v>3</v>
      </c>
      <c r="F2" s="6">
        <v>4</v>
      </c>
      <c r="G2" s="6">
        <v>5</v>
      </c>
    </row>
    <row r="3" spans="1:8" x14ac:dyDescent="0.25">
      <c r="A3" s="10" t="s">
        <v>11</v>
      </c>
      <c r="B3" s="18">
        <v>-750000</v>
      </c>
      <c r="C3" s="18"/>
      <c r="D3" s="18"/>
      <c r="E3" s="18"/>
      <c r="F3" s="18"/>
      <c r="G3" s="18"/>
      <c r="H3" s="2"/>
    </row>
    <row r="4" spans="1:8" x14ac:dyDescent="0.25">
      <c r="A4" s="10" t="s">
        <v>5</v>
      </c>
      <c r="B4" s="18"/>
      <c r="C4" s="18">
        <v>800000</v>
      </c>
      <c r="D4" s="18">
        <v>800000</v>
      </c>
      <c r="E4" s="18">
        <v>800000</v>
      </c>
      <c r="F4" s="18">
        <v>800000</v>
      </c>
      <c r="G4" s="18">
        <v>800000</v>
      </c>
      <c r="H4" s="2"/>
    </row>
    <row r="5" spans="1:8" x14ac:dyDescent="0.25">
      <c r="A5" s="10" t="s">
        <v>6</v>
      </c>
      <c r="B5" s="18"/>
      <c r="C5" s="18">
        <f>50%*C4</f>
        <v>400000</v>
      </c>
      <c r="D5" s="18">
        <f t="shared" ref="D5:G5" si="0">50%*D4</f>
        <v>400000</v>
      </c>
      <c r="E5" s="18">
        <f t="shared" si="0"/>
        <v>400000</v>
      </c>
      <c r="F5" s="18">
        <f t="shared" si="0"/>
        <v>400000</v>
      </c>
      <c r="G5" s="18">
        <f t="shared" si="0"/>
        <v>400000</v>
      </c>
      <c r="H5" s="2"/>
    </row>
    <row r="6" spans="1:8" x14ac:dyDescent="0.25">
      <c r="A6" s="10" t="s">
        <v>1</v>
      </c>
      <c r="B6" s="18"/>
      <c r="C6" s="18">
        <f>C4-C5</f>
        <v>400000</v>
      </c>
      <c r="D6" s="18">
        <f t="shared" ref="D6:G6" si="1">D4-D5</f>
        <v>400000</v>
      </c>
      <c r="E6" s="18">
        <f t="shared" si="1"/>
        <v>400000</v>
      </c>
      <c r="F6" s="18">
        <f t="shared" si="1"/>
        <v>400000</v>
      </c>
      <c r="G6" s="18">
        <f t="shared" si="1"/>
        <v>400000</v>
      </c>
      <c r="H6" s="2"/>
    </row>
    <row r="7" spans="1:8" x14ac:dyDescent="0.25">
      <c r="A7" s="10" t="s">
        <v>7</v>
      </c>
      <c r="B7" s="18"/>
      <c r="C7" s="18">
        <v>10000</v>
      </c>
      <c r="D7" s="18">
        <v>10000</v>
      </c>
      <c r="E7" s="18">
        <v>10000</v>
      </c>
      <c r="F7" s="18">
        <v>10000</v>
      </c>
      <c r="G7" s="18">
        <v>10000</v>
      </c>
      <c r="H7" s="2"/>
    </row>
    <row r="8" spans="1:8" x14ac:dyDescent="0.25">
      <c r="A8" s="10" t="s">
        <v>2</v>
      </c>
      <c r="B8" s="18"/>
      <c r="C8" s="18">
        <f>750000/5</f>
        <v>150000</v>
      </c>
      <c r="D8" s="18">
        <f t="shared" ref="D8:G8" si="2">750000/5</f>
        <v>150000</v>
      </c>
      <c r="E8" s="18">
        <f t="shared" si="2"/>
        <v>150000</v>
      </c>
      <c r="F8" s="18">
        <f t="shared" si="2"/>
        <v>150000</v>
      </c>
      <c r="G8" s="18">
        <f t="shared" si="2"/>
        <v>150000</v>
      </c>
      <c r="H8" s="2"/>
    </row>
    <row r="9" spans="1:8" x14ac:dyDescent="0.25">
      <c r="A9" s="10" t="s">
        <v>9</v>
      </c>
      <c r="B9" s="18"/>
      <c r="C9" s="18">
        <f>C6-C7-C8</f>
        <v>240000</v>
      </c>
      <c r="D9" s="18">
        <f t="shared" ref="D9:G9" si="3">D6-D7-D8</f>
        <v>240000</v>
      </c>
      <c r="E9" s="18">
        <f t="shared" si="3"/>
        <v>240000</v>
      </c>
      <c r="F9" s="18">
        <f t="shared" si="3"/>
        <v>240000</v>
      </c>
      <c r="G9" s="18">
        <f t="shared" si="3"/>
        <v>240000</v>
      </c>
      <c r="H9" s="2"/>
    </row>
    <row r="10" spans="1:8" x14ac:dyDescent="0.25">
      <c r="A10" s="10" t="s">
        <v>3</v>
      </c>
      <c r="B10" s="18"/>
      <c r="C10" s="18">
        <f>37%*C9</f>
        <v>88800</v>
      </c>
      <c r="D10" s="18">
        <f t="shared" ref="D10:G10" si="4">37%*D9</f>
        <v>88800</v>
      </c>
      <c r="E10" s="18">
        <f t="shared" si="4"/>
        <v>88800</v>
      </c>
      <c r="F10" s="18">
        <f t="shared" si="4"/>
        <v>88800</v>
      </c>
      <c r="G10" s="18">
        <f t="shared" si="4"/>
        <v>88800</v>
      </c>
      <c r="H10" s="2"/>
    </row>
    <row r="11" spans="1:8" x14ac:dyDescent="0.25">
      <c r="A11" s="10" t="s">
        <v>4</v>
      </c>
      <c r="B11" s="18"/>
      <c r="C11" s="18">
        <f>C8</f>
        <v>150000</v>
      </c>
      <c r="D11" s="18">
        <f t="shared" ref="D11:G11" si="5">D8</f>
        <v>150000</v>
      </c>
      <c r="E11" s="18">
        <f t="shared" si="5"/>
        <v>150000</v>
      </c>
      <c r="F11" s="18">
        <f t="shared" si="5"/>
        <v>150000</v>
      </c>
      <c r="G11" s="18">
        <f t="shared" si="5"/>
        <v>150000</v>
      </c>
      <c r="H11" s="2"/>
    </row>
    <row r="12" spans="1:8" x14ac:dyDescent="0.25">
      <c r="A12" s="10" t="s">
        <v>12</v>
      </c>
      <c r="B12" s="18"/>
      <c r="C12" s="18">
        <f>C9-C10+C11</f>
        <v>301200</v>
      </c>
      <c r="D12" s="18">
        <f t="shared" ref="D12:G12" si="6">D9-D10+D11</f>
        <v>301200</v>
      </c>
      <c r="E12" s="18">
        <f t="shared" si="6"/>
        <v>301200</v>
      </c>
      <c r="F12" s="18">
        <f t="shared" si="6"/>
        <v>301200</v>
      </c>
      <c r="G12" s="18">
        <f t="shared" si="6"/>
        <v>301200</v>
      </c>
      <c r="H12" s="2"/>
    </row>
    <row r="13" spans="1:8" x14ac:dyDescent="0.25">
      <c r="A13" s="10" t="s">
        <v>13</v>
      </c>
      <c r="B13" s="19">
        <f>1/1.12^B2</f>
        <v>1</v>
      </c>
      <c r="C13" s="19">
        <f t="shared" ref="C13:G13" si="7">1/1.12^C2</f>
        <v>0.89285714285714279</v>
      </c>
      <c r="D13" s="19">
        <f t="shared" si="7"/>
        <v>0.79719387755102034</v>
      </c>
      <c r="E13" s="19">
        <f t="shared" si="7"/>
        <v>0.71178024781341087</v>
      </c>
      <c r="F13" s="19">
        <f t="shared" si="7"/>
        <v>0.63551807840483121</v>
      </c>
      <c r="G13" s="19">
        <f t="shared" si="7"/>
        <v>0.56742685571859919</v>
      </c>
      <c r="H13" s="2"/>
    </row>
    <row r="14" spans="1:8" x14ac:dyDescent="0.25">
      <c r="A14" s="10" t="s">
        <v>8</v>
      </c>
      <c r="B14" s="20">
        <f>B13*B3</f>
        <v>-750000</v>
      </c>
      <c r="C14" s="20">
        <f>C12*C13</f>
        <v>268928.57142857142</v>
      </c>
      <c r="D14" s="20">
        <f t="shared" ref="D14:G14" si="8">D12*D13</f>
        <v>240114.79591836734</v>
      </c>
      <c r="E14" s="20">
        <f t="shared" si="8"/>
        <v>214388.21064139935</v>
      </c>
      <c r="F14" s="21">
        <f t="shared" si="8"/>
        <v>191418.04521553515</v>
      </c>
      <c r="G14" s="21">
        <f t="shared" si="8"/>
        <v>170908.96894244206</v>
      </c>
    </row>
    <row r="15" spans="1:8" x14ac:dyDescent="0.25">
      <c r="A15" s="16"/>
      <c r="B15" s="16"/>
      <c r="C15" s="16"/>
      <c r="D15" s="16"/>
      <c r="E15" s="17"/>
      <c r="F15" s="13" t="s">
        <v>10</v>
      </c>
      <c r="G15" s="14">
        <f>SUM(B14:G14)</f>
        <v>335758.59214631532</v>
      </c>
    </row>
    <row r="16" spans="1:8" ht="18.75" x14ac:dyDescent="0.3">
      <c r="A16" s="4" t="s">
        <v>14</v>
      </c>
      <c r="B16" s="8"/>
      <c r="C16" s="15"/>
      <c r="D16" s="15"/>
      <c r="E16" s="15"/>
      <c r="F16" s="15"/>
      <c r="G16" s="15"/>
    </row>
    <row r="17" spans="1:9" x14ac:dyDescent="0.25">
      <c r="A17" s="22" t="s">
        <v>18</v>
      </c>
      <c r="B17" s="11">
        <f xml:space="preserve"> SUM(NPV!C14:E14)</f>
        <v>723431.57798833807</v>
      </c>
      <c r="C17" s="15"/>
      <c r="D17" s="15"/>
      <c r="E17" s="15"/>
      <c r="F17" s="15"/>
      <c r="G17" s="15"/>
      <c r="H17" s="1"/>
      <c r="I17" s="1"/>
    </row>
    <row r="18" spans="1:9" x14ac:dyDescent="0.25">
      <c r="A18" s="22" t="s">
        <v>19</v>
      </c>
      <c r="B18" s="11">
        <f>750000-B17</f>
        <v>26568.422011661925</v>
      </c>
      <c r="C18" s="15"/>
      <c r="D18" s="15"/>
      <c r="E18" s="15"/>
      <c r="F18" s="15"/>
      <c r="G18" s="15"/>
    </row>
    <row r="19" spans="1:9" ht="30" x14ac:dyDescent="0.25">
      <c r="A19" s="22" t="s">
        <v>20</v>
      </c>
      <c r="B19" s="12">
        <f>B18/NPV!F14</f>
        <v>0.13879789641434329</v>
      </c>
      <c r="C19" s="15"/>
      <c r="D19" s="15"/>
      <c r="E19" s="15"/>
      <c r="F19" s="15"/>
      <c r="G19" s="15"/>
    </row>
    <row r="20" spans="1:9" ht="18.75" x14ac:dyDescent="0.3">
      <c r="A20" s="9" t="s">
        <v>21</v>
      </c>
      <c r="B20" s="9"/>
      <c r="C20" s="15"/>
      <c r="D20" s="15"/>
      <c r="E20" s="15"/>
      <c r="F20" s="15"/>
      <c r="G20" s="15"/>
    </row>
    <row r="21" spans="1:9" x14ac:dyDescent="0.25">
      <c r="A21" s="22" t="s">
        <v>14</v>
      </c>
      <c r="B21" s="12" t="s">
        <v>15</v>
      </c>
      <c r="C21" s="15"/>
      <c r="D21" s="15"/>
      <c r="E21" s="15"/>
      <c r="F21" s="15"/>
      <c r="G21" s="15"/>
    </row>
    <row r="22" spans="1:9" x14ac:dyDescent="0.25">
      <c r="A22" s="22" t="s">
        <v>16</v>
      </c>
      <c r="B22" s="11">
        <f>(750000-723431.58)/NPV!F14</f>
        <v>0.13879788590508391</v>
      </c>
      <c r="C22" s="15"/>
      <c r="D22" s="15"/>
      <c r="E22" s="15"/>
      <c r="F22" s="15"/>
      <c r="G22" s="15"/>
    </row>
    <row r="23" spans="1:9" x14ac:dyDescent="0.25">
      <c r="A23" s="23" t="s">
        <v>17</v>
      </c>
      <c r="B23" s="7">
        <f>3+0.14</f>
        <v>3.14</v>
      </c>
      <c r="C23" s="15"/>
      <c r="D23" s="15"/>
      <c r="E23" s="15"/>
      <c r="F23" s="15"/>
      <c r="G23" s="15"/>
    </row>
  </sheetData>
  <mergeCells count="5">
    <mergeCell ref="B1:G1"/>
    <mergeCell ref="A16:B16"/>
    <mergeCell ref="A20:B20"/>
    <mergeCell ref="C16:G23"/>
    <mergeCell ref="A15:E15"/>
  </mergeCells>
  <pageMargins left="0.7" right="0.7" top="0.75" bottom="0.75" header="0.3" footer="0.3"/>
  <pageSetup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NPV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2014-09-21T16:05:38Z</dcterms:created>
  <dcterms:modified xsi:type="dcterms:W3CDTF">2018-06-05T13:11:54Z</dcterms:modified>
</cp:coreProperties>
</file>